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30"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<sst xmlns="http://schemas.openxmlformats.org/spreadsheetml/2006/main" count="55" uniqueCount="48">
  <si>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</si>
  <si>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</si>
  <si>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</si>
  <si>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</si>
  <si>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</si>
  <si>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</si>
  <si>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</si>
  <si>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</si>
  <si>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</si>
  <si>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</si>
  <si>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</si>
  <si>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</si>
  <si>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</si>
  <si>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</si>
  <si>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</si>
  <si>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lean body estimate</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</si>
  <si>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</si>
  <si>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</si>
  <si>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</si>
  <si>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</si>
  <si>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</si>
  <si>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</si>
  <si>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</si>
  <si>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</si>
  <si>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</si>
  <si>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</si>
  <si>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</si>
  <si>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</si>
  <si>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</si>
  <si>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</si>
  <si>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</si>
  <si>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</si>
  <si>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Drug Concentrations</t>
  </si>
  <si>
    <t>Planned fluid rate from above</t>
  </si>
  <si>
    <t>Drug CRI Dose Rate Range</t>
  </si>
  <si>
    <t>(BW kg * 30ml/24 hrs)+70ml</t>
  </si>
  <si>
    <t>Dobutamine</t>
  </si>
  <si>
    <t>Recommended starting dose rate is 0.12 mg/kg/hr (2 μg/kg/min) Rosati et al. ACVA Proceedings. 2005.</t>
  </si>
  <si>
    <t>DOBUTAMINE - 0.06 to 0.60 mg/kg/hr (1 to 10 μg/kg/min)</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</si>
  <si>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</si>
  <si>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</si>
  <si>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</si>
  <si>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Note - patient weight is only needed for fluid delivery rate calculations. The drug dose rate, fluid administration rate, and fluid bag size determine the amount of drug added to the IV bag.</t>
  </si>
  <si>
    <t>Kilogram based calculations (with pounds/kilogram converter)</t>
  </si>
  <si>
    <t>DOBUTAMINE</t>
  </si>
  <si>
    <r>
      <rPr>
        <sz val="6"/>
        <rFont val="Calibri"/>
        <family val="2"/>
      </rPr>
      <t>©</t>
    </r>
    <r>
      <rPr>
        <sz val="6"/>
        <rFont val="Arial"/>
        <family val="2"/>
      </rPr>
      <t xml:space="preserve"> Robert M. Stein, DVM, PC</t>
    </r>
  </si>
  <si>
    <t>DOBUTAMINE - 12.5 mg/ml (250 mg/20 ml)</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</si>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</sst>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0">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b/>
      <sz val="8"/>
      <name val="Times New Roman"/>
      <family val="1"/>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sz val="18"/>
      <name val="Arial"/>
      <family val="2"/>
    </font>
    <font>
      <b/>
      <sz val="8"/>
      <color indexed="10"/>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6" fillId="0" borderId="0" xfId="0" applyFont="1" applyAlignment="1">
      <alignment/>
    </xf>
    <xf numFmtId="0" fontId="18"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9" fillId="0" borderId="0" xfId="0" applyFont="1" applyAlignment="1">
      <alignment/>
    </xf>
    <xf numFmtId="0" fontId="17"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2" fontId="3" fillId="0" borderId="14" xfId="0" applyNumberFormat="1" applyFont="1" applyBorder="1" applyAlignment="1" applyProtection="1">
      <alignment/>
      <protection/>
    </xf>
    <xf numFmtId="0" fontId="3" fillId="0" borderId="14" xfId="0" applyFont="1" applyBorder="1" applyAlignment="1" applyProtection="1">
      <alignment/>
      <protection/>
    </xf>
    <xf numFmtId="167" fontId="3" fillId="0" borderId="14" xfId="0" applyNumberFormat="1" applyFont="1" applyBorder="1" applyAlignment="1" applyProtection="1">
      <alignment/>
      <protection/>
    </xf>
    <xf numFmtId="0" fontId="3" fillId="0" borderId="15" xfId="0" applyFont="1" applyBorder="1" applyAlignment="1" applyProtection="1">
      <alignment/>
      <protection/>
    </xf>
    <xf numFmtId="2" fontId="3" fillId="33" borderId="14" xfId="0" applyNumberFormat="1" applyFont="1" applyFill="1" applyBorder="1" applyAlignment="1" applyProtection="1">
      <alignment/>
      <protection/>
    </xf>
    <xf numFmtId="170" fontId="3" fillId="33" borderId="10" xfId="0" applyNumberFormat="1" applyFont="1" applyFill="1" applyBorder="1" applyAlignment="1">
      <alignment/>
    </xf>
    <xf numFmtId="2" fontId="5" fillId="33" borderId="10" xfId="0" applyNumberFormat="1" applyFont="1" applyFill="1" applyBorder="1" applyAlignment="1">
      <alignment horizontal="right"/>
    </xf>
    <xf numFmtId="2" fontId="3" fillId="33" borderId="10" xfId="0" applyNumberFormat="1" applyFont="1" applyFill="1" applyBorder="1" applyAlignment="1">
      <alignment/>
    </xf>
    <xf numFmtId="0" fontId="3" fillId="33" borderId="14" xfId="0" applyFont="1" applyFill="1" applyBorder="1" applyAlignment="1" applyProtection="1">
      <alignment/>
      <protection/>
    </xf>
    <xf numFmtId="0" fontId="7" fillId="33" borderId="10" xfId="0" applyFont="1" applyFill="1" applyBorder="1" applyAlignment="1">
      <alignment/>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4" xfId="0" applyFont="1" applyFill="1" applyBorder="1" applyAlignment="1" applyProtection="1">
      <alignment/>
      <protection locked="0"/>
    </xf>
    <xf numFmtId="0" fontId="3" fillId="34" borderId="14"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4" xfId="0" applyNumberFormat="1" applyFont="1" applyFill="1" applyBorder="1" applyAlignment="1">
      <alignment/>
    </xf>
    <xf numFmtId="0" fontId="3" fillId="33" borderId="16" xfId="0" applyFont="1" applyFill="1" applyBorder="1" applyAlignment="1">
      <alignment/>
    </xf>
    <xf numFmtId="0" fontId="4" fillId="0" borderId="0" xfId="0" applyFont="1" applyAlignment="1">
      <alignment/>
    </xf>
    <xf numFmtId="0" fontId="7" fillId="33" borderId="10" xfId="0" applyFont="1" applyFill="1" applyBorder="1" applyAlignment="1" applyProtection="1">
      <alignment horizontal="center"/>
      <protection/>
    </xf>
    <xf numFmtId="0" fontId="5" fillId="0" borderId="17" xfId="0" applyFont="1" applyBorder="1" applyAlignment="1" applyProtection="1">
      <alignment/>
      <protection/>
    </xf>
    <xf numFmtId="0" fontId="11" fillId="0" borderId="0" xfId="0" applyFont="1" applyAlignment="1">
      <alignment horizontal="left"/>
    </xf>
    <xf numFmtId="0" fontId="22" fillId="0" borderId="0" xfId="0" applyFont="1" applyAlignment="1">
      <alignment/>
    </xf>
    <xf numFmtId="0" fontId="4" fillId="0" borderId="10"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19" xfId="0" applyFont="1" applyBorder="1" applyAlignment="1" applyProtection="1">
      <alignment horizontal="center"/>
      <protection/>
    </xf>
    <xf numFmtId="0" fontId="11" fillId="0" borderId="20" xfId="0" applyFont="1" applyBorder="1" applyAlignment="1" applyProtection="1">
      <alignment/>
      <protection/>
    </xf>
    <xf numFmtId="0" fontId="11" fillId="0" borderId="21" xfId="0" applyFont="1" applyBorder="1" applyAlignment="1" applyProtection="1">
      <alignment/>
      <protection/>
    </xf>
    <xf numFmtId="0" fontId="11" fillId="0" borderId="19" xfId="0" applyFont="1" applyBorder="1" applyAlignment="1" applyProtection="1">
      <alignment/>
      <protection/>
    </xf>
    <xf numFmtId="0" fontId="21" fillId="0" borderId="20" xfId="0" applyFont="1" applyBorder="1" applyAlignment="1" applyProtection="1">
      <alignment horizontal="left"/>
      <protection/>
    </xf>
    <xf numFmtId="0" fontId="21" fillId="0" borderId="21" xfId="0" applyFont="1" applyBorder="1" applyAlignment="1" applyProtection="1">
      <alignment horizontal="left"/>
      <protection/>
    </xf>
    <xf numFmtId="0" fontId="21" fillId="0" borderId="19" xfId="0" applyFont="1" applyBorder="1" applyAlignment="1" applyProtection="1">
      <alignment horizontal="left"/>
      <protection/>
    </xf>
    <xf numFmtId="0" fontId="3" fillId="0" borderId="17" xfId="0" applyFont="1" applyBorder="1" applyAlignment="1">
      <alignment horizontal="left"/>
    </xf>
    <xf numFmtId="0" fontId="3" fillId="0" borderId="14" xfId="0" applyFont="1" applyBorder="1" applyAlignment="1">
      <alignment horizontal="left"/>
    </xf>
    <xf numFmtId="0" fontId="6" fillId="0" borderId="22" xfId="0" applyFont="1" applyBorder="1" applyAlignment="1" applyProtection="1">
      <alignment horizontal="center"/>
      <protection/>
    </xf>
    <xf numFmtId="0" fontId="6" fillId="0" borderId="23" xfId="0" applyFont="1" applyBorder="1" applyAlignment="1" applyProtection="1">
      <alignment horizontal="center"/>
      <protection/>
    </xf>
    <xf numFmtId="0" fontId="6" fillId="0" borderId="24" xfId="0" applyFont="1" applyBorder="1" applyAlignment="1" applyProtection="1">
      <alignment horizontal="center"/>
      <protection/>
    </xf>
    <xf numFmtId="0" fontId="3" fillId="33" borderId="10" xfId="0" applyFont="1" applyFill="1" applyBorder="1" applyAlignment="1">
      <alignment horizontal="left"/>
    </xf>
    <xf numFmtId="0" fontId="3" fillId="33" borderId="14" xfId="0" applyFont="1" applyFill="1" applyBorder="1" applyAlignment="1">
      <alignment horizontal="left"/>
    </xf>
    <xf numFmtId="0" fontId="2" fillId="0" borderId="10"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8" fillId="34" borderId="12" xfId="0" applyFont="1" applyFill="1" applyBorder="1" applyAlignment="1" applyProtection="1">
      <alignment horizontal="left"/>
      <protection locked="0"/>
    </xf>
    <xf numFmtId="0" fontId="10" fillId="0" borderId="25" xfId="0" applyFont="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19" xfId="0" applyFont="1" applyBorder="1" applyAlignment="1" applyProtection="1">
      <alignment/>
      <protection/>
    </xf>
    <xf numFmtId="0" fontId="11" fillId="0" borderId="13"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6"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6" xfId="0" applyFont="1" applyBorder="1" applyAlignment="1" applyProtection="1">
      <alignment horizontal="center"/>
      <protection/>
    </xf>
    <xf numFmtId="0" fontId="19" fillId="0" borderId="26" xfId="0" applyFont="1" applyBorder="1" applyAlignment="1" applyProtection="1">
      <alignment/>
      <protection/>
    </xf>
    <xf numFmtId="0" fontId="19" fillId="0" borderId="0" xfId="0" applyFont="1" applyBorder="1" applyAlignment="1" applyProtection="1">
      <alignment/>
      <protection/>
    </xf>
    <xf numFmtId="0" fontId="19" fillId="0" borderId="27" xfId="0" applyFont="1" applyBorder="1" applyAlignment="1" applyProtection="1">
      <alignment/>
      <protection/>
    </xf>
    <xf numFmtId="0" fontId="12" fillId="0" borderId="20"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19" xfId="0" applyFont="1" applyBorder="1" applyAlignment="1" applyProtection="1">
      <alignment horizontal="center"/>
      <protection/>
    </xf>
    <xf numFmtId="170" fontId="5" fillId="33" borderId="18" xfId="0" applyNumberFormat="1" applyFont="1" applyFill="1" applyBorder="1" applyAlignment="1">
      <alignment horizontal="right"/>
    </xf>
    <xf numFmtId="170" fontId="5" fillId="33" borderId="28" xfId="0" applyNumberFormat="1" applyFont="1" applyFill="1" applyBorder="1" applyAlignment="1">
      <alignment horizontal="right"/>
    </xf>
    <xf numFmtId="0" fontId="15" fillId="0" borderId="11" xfId="0" applyFont="1" applyBorder="1" applyAlignment="1" applyProtection="1">
      <alignment horizontal="center"/>
      <protection/>
    </xf>
    <xf numFmtId="0" fontId="16" fillId="0" borderId="12" xfId="0" applyFont="1" applyBorder="1" applyAlignment="1" applyProtection="1">
      <alignment horizontal="center"/>
      <protection/>
    </xf>
    <xf numFmtId="0" fontId="16" fillId="0" borderId="29"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0" fontId="22" fillId="0" borderId="30" xfId="0" applyFont="1" applyBorder="1" applyAlignment="1">
      <alignment horizontal="center"/>
    </xf>
    <xf numFmtId="0" fontId="22" fillId="0" borderId="31" xfId="0" applyFont="1" applyBorder="1" applyAlignment="1">
      <alignment horizontal="center"/>
    </xf>
    <xf numFmtId="0" fontId="22" fillId="0" borderId="32" xfId="0" applyFont="1" applyBorder="1" applyAlignment="1">
      <alignment horizontal="center"/>
    </xf>
    <xf numFmtId="0" fontId="7" fillId="0" borderId="17"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9" fillId="0" borderId="18" xfId="0" applyFont="1" applyBorder="1" applyAlignment="1">
      <alignment horizontal="left"/>
    </xf>
    <xf numFmtId="0" fontId="9" fillId="0" borderId="21" xfId="0" applyFont="1" applyBorder="1" applyAlignment="1">
      <alignment horizontal="left"/>
    </xf>
    <xf numFmtId="0" fontId="9" fillId="0" borderId="19" xfId="0" applyFont="1" applyBorder="1" applyAlignment="1">
      <alignment horizontal="left"/>
    </xf>
    <xf numFmtId="0" fontId="12" fillId="0" borderId="20" xfId="0" applyFont="1" applyBorder="1" applyAlignment="1">
      <alignment horizontal="center"/>
    </xf>
    <xf numFmtId="0" fontId="12" fillId="0" borderId="21"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left"/>
    </xf>
    <xf numFmtId="0" fontId="12" fillId="0" borderId="21" xfId="0" applyFont="1" applyBorder="1" applyAlignment="1">
      <alignment horizontal="left"/>
    </xf>
    <xf numFmtId="0" fontId="12" fillId="0" borderId="19" xfId="0" applyFont="1" applyBorder="1" applyAlignment="1">
      <alignment horizontal="left"/>
    </xf>
    <xf numFmtId="14" fontId="18" fillId="34" borderId="12" xfId="0" applyNumberFormat="1" applyFont="1" applyFill="1" applyBorder="1" applyAlignment="1" applyProtection="1">
      <alignment horizontal="right"/>
      <protection locked="0"/>
    </xf>
    <xf numFmtId="0" fontId="18" fillId="34" borderId="29" xfId="0" applyFont="1" applyFill="1" applyBorder="1" applyAlignment="1" applyProtection="1">
      <alignment horizontal="right"/>
      <protection locked="0"/>
    </xf>
    <xf numFmtId="0" fontId="11" fillId="0" borderId="20" xfId="0" applyFont="1" applyBorder="1" applyAlignment="1" applyProtection="1">
      <alignment horizontal="center"/>
      <protection/>
    </xf>
    <xf numFmtId="0" fontId="11" fillId="0" borderId="21"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13" xfId="0" applyFont="1" applyBorder="1" applyAlignment="1">
      <alignment horizontal="center"/>
    </xf>
    <xf numFmtId="0" fontId="11" fillId="0" borderId="10" xfId="0" applyFont="1" applyBorder="1" applyAlignment="1">
      <alignment horizontal="center"/>
    </xf>
    <xf numFmtId="0" fontId="11" fillId="0" borderId="16" xfId="0" applyFont="1" applyBorder="1" applyAlignment="1">
      <alignment horizontal="center"/>
    </xf>
    <xf numFmtId="0" fontId="7" fillId="33" borderId="18" xfId="0" applyFont="1" applyFill="1" applyBorder="1" applyAlignment="1">
      <alignment horizontal="left"/>
    </xf>
    <xf numFmtId="0" fontId="7" fillId="33" borderId="21" xfId="0" applyFont="1" applyFill="1" applyBorder="1" applyAlignment="1">
      <alignment horizontal="left"/>
    </xf>
    <xf numFmtId="0" fontId="7" fillId="33" borderId="19" xfId="0" applyFont="1" applyFill="1" applyBorder="1" applyAlignment="1">
      <alignment horizontal="left"/>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19" xfId="0" applyFont="1" applyBorder="1" applyAlignment="1" applyProtection="1">
      <alignment horizontal="center"/>
      <protection/>
    </xf>
    <xf numFmtId="0" fontId="3" fillId="0" borderId="33" xfId="0" applyFont="1" applyBorder="1" applyAlignment="1" applyProtection="1">
      <alignment/>
      <protection/>
    </xf>
    <xf numFmtId="0" fontId="3" fillId="0" borderId="34" xfId="0" applyFont="1" applyBorder="1" applyAlignment="1" applyProtection="1">
      <alignment/>
      <protection/>
    </xf>
    <xf numFmtId="0" fontId="3" fillId="0" borderId="35" xfId="0" applyFont="1" applyBorder="1" applyAlignment="1" applyProtection="1">
      <alignment/>
      <protection/>
    </xf>
    <xf numFmtId="0" fontId="4" fillId="0" borderId="10" xfId="0" applyFont="1" applyBorder="1" applyAlignment="1" applyProtection="1">
      <alignment/>
      <protection/>
    </xf>
    <xf numFmtId="0" fontId="3" fillId="0" borderId="20" xfId="0" applyFont="1" applyBorder="1" applyAlignment="1">
      <alignment horizontal="left"/>
    </xf>
    <xf numFmtId="0" fontId="0" fillId="0" borderId="21" xfId="0" applyBorder="1" applyAlignment="1">
      <alignment/>
    </xf>
    <xf numFmtId="0" fontId="0" fillId="0" borderId="28" xfId="0" applyBorder="1" applyAlignment="1">
      <alignment/>
    </xf>
    <xf numFmtId="0" fontId="3" fillId="0" borderId="13" xfId="0" applyFont="1" applyBorder="1" applyAlignment="1">
      <alignment horizontal="left"/>
    </xf>
    <xf numFmtId="0" fontId="3" fillId="0" borderId="10" xfId="0" applyFont="1" applyBorder="1" applyAlignment="1">
      <alignment horizontal="left"/>
    </xf>
    <xf numFmtId="0" fontId="59" fillId="0" borderId="13" xfId="0" applyFont="1" applyBorder="1" applyAlignment="1">
      <alignment horizontal="left" vertical="top" wrapText="1"/>
    </xf>
    <xf numFmtId="0" fontId="0" fillId="0" borderId="10"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170" fontId="5" fillId="33" borderId="10" xfId="0" applyNumberFormat="1" applyFont="1" applyFill="1" applyBorder="1" applyAlignment="1" applyProtection="1">
      <alignment horizontal="right"/>
      <protection/>
    </xf>
    <xf numFmtId="0" fontId="3" fillId="34" borderId="10" xfId="0" applyFont="1" applyFill="1" applyBorder="1" applyAlignment="1">
      <alignment horizontal="left"/>
    </xf>
    <xf numFmtId="0" fontId="20" fillId="0" borderId="20" xfId="0" applyFont="1" applyBorder="1" applyAlignment="1" applyProtection="1">
      <alignment horizontal="center"/>
      <protection/>
    </xf>
    <xf numFmtId="0" fontId="20" fillId="0" borderId="21" xfId="0" applyFont="1" applyBorder="1" applyAlignment="1" applyProtection="1">
      <alignment horizontal="center"/>
      <protection/>
    </xf>
    <xf numFmtId="0" fontId="20" fillId="0" borderId="19" xfId="0" applyFont="1" applyBorder="1" applyAlignment="1" applyProtection="1">
      <alignment horizontal="center"/>
      <protection/>
    </xf>
    <xf numFmtId="0" fontId="11" fillId="0" borderId="36" xfId="0" applyFont="1" applyBorder="1" applyAlignment="1" applyProtection="1">
      <alignment horizontal="left" vertical="top" wrapText="1"/>
      <protection/>
    </xf>
    <xf numFmtId="0" fontId="11" fillId="0" borderId="37" xfId="0" applyFont="1" applyBorder="1" applyAlignment="1" applyProtection="1">
      <alignment horizontal="left" vertical="top" wrapText="1"/>
      <protection/>
    </xf>
    <xf numFmtId="0" fontId="11" fillId="0" borderId="38" xfId="0" applyFont="1" applyBorder="1" applyAlignment="1" applyProtection="1">
      <alignment horizontal="left" vertical="top" wrapText="1"/>
      <protection/>
    </xf>
    <xf numFmtId="0" fontId="11" fillId="0" borderId="39" xfId="0" applyFont="1" applyBorder="1" applyAlignment="1" applyProtection="1">
      <alignment horizontal="left" vertical="top" wrapText="1"/>
      <protection/>
    </xf>
    <xf numFmtId="0" fontId="11" fillId="0" borderId="40" xfId="0" applyFont="1" applyBorder="1" applyAlignment="1" applyProtection="1">
      <alignment horizontal="left" vertical="top" wrapText="1"/>
      <protection/>
    </xf>
    <xf numFmtId="0" fontId="11" fillId="0" borderId="41" xfId="0" applyFont="1" applyBorder="1" applyAlignment="1" applyProtection="1">
      <alignment horizontal="left" vertical="top" wrapText="1"/>
      <protection/>
    </xf>
    <xf numFmtId="0" fontId="3" fillId="0" borderId="18" xfId="0" applyFont="1" applyBorder="1" applyAlignment="1">
      <alignment horizontal="center"/>
    </xf>
    <xf numFmtId="0" fontId="3" fillId="0" borderId="2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6"/>
  <sheetViews>
    <sheetView tabSelected="1" zoomScalePageLayoutView="0" workbookViewId="0" topLeftCell="A1">
      <selection activeCell="H5" sqref="H5:I5"/>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7" width="6.7109375" style="0" customWidth="1"/>
    <col min="8" max="8" width="9.28125" style="2" customWidth="1"/>
    <col min="9" max="9" width="7.8515625" style="0" customWidth="1"/>
  </cols>
  <sheetData>
    <row r="1" spans="1:9" s="7" customFormat="1" ht="33.75">
      <c r="A1" s="82" t="s">
        <v>44</v>
      </c>
      <c r="B1" s="83"/>
      <c r="C1" s="83"/>
      <c r="D1" s="83"/>
      <c r="E1" s="83"/>
      <c r="F1" s="83"/>
      <c r="G1" s="83"/>
      <c r="H1" s="83"/>
      <c r="I1" s="84"/>
    </row>
    <row r="2" spans="1:9" ht="26.25">
      <c r="A2" s="85" t="s">
        <v>14</v>
      </c>
      <c r="B2" s="86"/>
      <c r="C2" s="86"/>
      <c r="D2" s="86"/>
      <c r="E2" s="86"/>
      <c r="F2" s="86"/>
      <c r="G2" s="86"/>
      <c r="H2" s="86"/>
      <c r="I2" s="87"/>
    </row>
    <row r="3" spans="1:9" s="1" customFormat="1" ht="16.5" thickBot="1">
      <c r="A3" s="91" t="s">
        <v>43</v>
      </c>
      <c r="B3" s="92"/>
      <c r="C3" s="92"/>
      <c r="D3" s="92"/>
      <c r="E3" s="92"/>
      <c r="F3" s="92"/>
      <c r="G3" s="92"/>
      <c r="H3" s="92"/>
      <c r="I3" s="93"/>
    </row>
    <row r="4" spans="1:9" s="43" customFormat="1" ht="9" thickBot="1">
      <c r="A4" s="88" t="s">
        <v>45</v>
      </c>
      <c r="B4" s="89"/>
      <c r="C4" s="89"/>
      <c r="D4" s="89"/>
      <c r="E4" s="89"/>
      <c r="F4" s="89"/>
      <c r="G4" s="89"/>
      <c r="H4" s="89"/>
      <c r="I4" s="90"/>
    </row>
    <row r="5" spans="1:9" s="8" customFormat="1" ht="23.25">
      <c r="A5" s="12" t="s">
        <v>13</v>
      </c>
      <c r="B5" s="64"/>
      <c r="C5" s="64"/>
      <c r="D5" s="64"/>
      <c r="E5" s="64"/>
      <c r="F5" s="64"/>
      <c r="G5" s="13" t="s">
        <v>16</v>
      </c>
      <c r="H5" s="103">
        <v>40614</v>
      </c>
      <c r="I5" s="104"/>
    </row>
    <row r="6" spans="1:9" s="6" customFormat="1" ht="11.25">
      <c r="A6" s="69"/>
      <c r="B6" s="70"/>
      <c r="C6" s="70"/>
      <c r="D6" s="70"/>
      <c r="E6" s="70"/>
      <c r="F6" s="70"/>
      <c r="G6" s="70"/>
      <c r="H6" s="70"/>
      <c r="I6" s="71"/>
    </row>
    <row r="7" spans="1:9" s="5" customFormat="1" ht="18">
      <c r="A7" s="14" t="s">
        <v>4</v>
      </c>
      <c r="B7" s="28">
        <v>34.5</v>
      </c>
      <c r="C7" s="29" t="s">
        <v>11</v>
      </c>
      <c r="D7" s="94" t="s">
        <v>15</v>
      </c>
      <c r="E7" s="95"/>
      <c r="F7" s="95"/>
      <c r="G7" s="95"/>
      <c r="H7" s="95"/>
      <c r="I7" s="96"/>
    </row>
    <row r="8" spans="1:9" s="42" customFormat="1" ht="11.25">
      <c r="A8" s="100" t="s">
        <v>39</v>
      </c>
      <c r="B8" s="101"/>
      <c r="C8" s="101"/>
      <c r="D8" s="101"/>
      <c r="E8" s="101"/>
      <c r="F8" s="101"/>
      <c r="G8" s="101"/>
      <c r="H8" s="101"/>
      <c r="I8" s="102"/>
    </row>
    <row r="9" spans="1:9" s="42" customFormat="1" ht="11.25">
      <c r="A9" s="100" t="s">
        <v>40</v>
      </c>
      <c r="B9" s="101"/>
      <c r="C9" s="101"/>
      <c r="D9" s="101"/>
      <c r="E9" s="101"/>
      <c r="F9" s="101"/>
      <c r="G9" s="101"/>
      <c r="H9" s="101"/>
      <c r="I9" s="102"/>
    </row>
    <row r="10" spans="1:9" s="42" customFormat="1" ht="11.25">
      <c r="A10" s="100" t="s">
        <v>41</v>
      </c>
      <c r="B10" s="101"/>
      <c r="C10" s="101"/>
      <c r="D10" s="101"/>
      <c r="E10" s="101"/>
      <c r="F10" s="101"/>
      <c r="G10" s="101"/>
      <c r="H10" s="101"/>
      <c r="I10" s="102"/>
    </row>
    <row r="11" spans="1:9" s="6" customFormat="1" ht="11.25">
      <c r="A11" s="97"/>
      <c r="B11" s="98"/>
      <c r="C11" s="98"/>
      <c r="D11" s="98"/>
      <c r="E11" s="98"/>
      <c r="F11" s="98"/>
      <c r="G11" s="98"/>
      <c r="H11" s="98"/>
      <c r="I11" s="99"/>
    </row>
    <row r="12" spans="1:9" s="5" customFormat="1" ht="18">
      <c r="A12" s="15" t="s">
        <v>17</v>
      </c>
      <c r="B12" s="31">
        <v>0.5</v>
      </c>
      <c r="C12" s="30" t="s">
        <v>12</v>
      </c>
      <c r="D12" s="10" t="s">
        <v>20</v>
      </c>
      <c r="E12" s="80">
        <f>B12*B7</f>
        <v>17.25</v>
      </c>
      <c r="F12" s="81"/>
      <c r="G12" s="111" t="s">
        <v>23</v>
      </c>
      <c r="H12" s="112"/>
      <c r="I12" s="113"/>
    </row>
    <row r="13" spans="1:9" s="6" customFormat="1" ht="11.25">
      <c r="A13" s="105"/>
      <c r="B13" s="106"/>
      <c r="C13" s="106"/>
      <c r="D13" s="106"/>
      <c r="E13" s="106"/>
      <c r="F13" s="106"/>
      <c r="G13" s="106"/>
      <c r="H13" s="106"/>
      <c r="I13" s="107"/>
    </row>
    <row r="14" spans="1:9" s="5" customFormat="1" ht="18">
      <c r="A14" s="16" t="s">
        <v>8</v>
      </c>
      <c r="B14" s="28">
        <v>250</v>
      </c>
      <c r="C14" s="32" t="s">
        <v>1</v>
      </c>
      <c r="D14" s="72"/>
      <c r="E14" s="72"/>
      <c r="F14" s="72"/>
      <c r="G14" s="72"/>
      <c r="H14" s="72"/>
      <c r="I14" s="73"/>
    </row>
    <row r="15" spans="1:9" s="6" customFormat="1" ht="11.25">
      <c r="A15" s="77"/>
      <c r="B15" s="78"/>
      <c r="C15" s="78"/>
      <c r="D15" s="78"/>
      <c r="E15" s="78"/>
      <c r="F15" s="78"/>
      <c r="G15" s="78"/>
      <c r="H15" s="78"/>
      <c r="I15" s="79"/>
    </row>
    <row r="16" spans="1:9" s="3" customFormat="1" ht="12.75">
      <c r="A16" s="17" t="s">
        <v>3</v>
      </c>
      <c r="B16" s="120" t="s">
        <v>5</v>
      </c>
      <c r="C16" s="120"/>
      <c r="D16" s="44" t="s">
        <v>6</v>
      </c>
      <c r="E16" s="44"/>
      <c r="F16" s="44" t="s">
        <v>7</v>
      </c>
      <c r="G16" s="44"/>
      <c r="H16" s="45" t="s">
        <v>10</v>
      </c>
      <c r="I16" s="46"/>
    </row>
    <row r="17" spans="1:9" s="1" customFormat="1" ht="18.75" thickBot="1">
      <c r="A17" s="41" t="s">
        <v>36</v>
      </c>
      <c r="B17" s="33">
        <v>0.12</v>
      </c>
      <c r="C17" s="34" t="s">
        <v>2</v>
      </c>
      <c r="D17" s="18">
        <f>H17*B14</f>
        <v>60</v>
      </c>
      <c r="E17" s="19" t="s">
        <v>0</v>
      </c>
      <c r="F17" s="22">
        <f>D17/12.5</f>
        <v>4.8</v>
      </c>
      <c r="G17" s="26" t="s">
        <v>1</v>
      </c>
      <c r="H17" s="20">
        <f>B17/B12</f>
        <v>0.24</v>
      </c>
      <c r="I17" s="21" t="s">
        <v>9</v>
      </c>
    </row>
    <row r="18" spans="1:9" s="11" customFormat="1" ht="24" thickBot="1">
      <c r="A18" s="74"/>
      <c r="B18" s="75"/>
      <c r="C18" s="75"/>
      <c r="D18" s="75"/>
      <c r="E18" s="75"/>
      <c r="F18" s="75"/>
      <c r="G18" s="75"/>
      <c r="H18" s="75"/>
      <c r="I18" s="76"/>
    </row>
    <row r="19" spans="1:9" s="4" customFormat="1" ht="18">
      <c r="A19" s="55" t="s">
        <v>34</v>
      </c>
      <c r="B19" s="56"/>
      <c r="C19" s="56"/>
      <c r="D19" s="56"/>
      <c r="E19" s="56"/>
      <c r="F19" s="56"/>
      <c r="G19" s="56"/>
      <c r="H19" s="56"/>
      <c r="I19" s="57"/>
    </row>
    <row r="20" spans="1:9" s="6" customFormat="1" ht="11.25">
      <c r="A20" s="47"/>
      <c r="B20" s="48"/>
      <c r="C20" s="48"/>
      <c r="D20" s="48"/>
      <c r="E20" s="48"/>
      <c r="F20" s="48"/>
      <c r="G20" s="48"/>
      <c r="H20" s="48"/>
      <c r="I20" s="49"/>
    </row>
    <row r="21" spans="1:9" s="39" customFormat="1" ht="15.75">
      <c r="A21" s="66" t="s">
        <v>38</v>
      </c>
      <c r="B21" s="67"/>
      <c r="C21" s="67"/>
      <c r="D21" s="67"/>
      <c r="E21" s="67"/>
      <c r="F21" s="67"/>
      <c r="G21" s="67"/>
      <c r="H21" s="67"/>
      <c r="I21" s="68"/>
    </row>
    <row r="22" spans="1:9" s="3" customFormat="1" ht="12.75">
      <c r="A22" s="50" t="s">
        <v>37</v>
      </c>
      <c r="B22" s="51"/>
      <c r="C22" s="51"/>
      <c r="D22" s="51"/>
      <c r="E22" s="51"/>
      <c r="F22" s="51"/>
      <c r="G22" s="51"/>
      <c r="H22" s="51"/>
      <c r="I22" s="52"/>
    </row>
    <row r="23" spans="1:9" s="6" customFormat="1" ht="11.25">
      <c r="A23" s="108"/>
      <c r="B23" s="109"/>
      <c r="C23" s="109"/>
      <c r="D23" s="109"/>
      <c r="E23" s="109"/>
      <c r="F23" s="109"/>
      <c r="G23" s="109"/>
      <c r="H23" s="109"/>
      <c r="I23" s="110"/>
    </row>
    <row r="24" spans="1:9" ht="18">
      <c r="A24" s="114" t="s">
        <v>32</v>
      </c>
      <c r="B24" s="115"/>
      <c r="C24" s="115"/>
      <c r="D24" s="115"/>
      <c r="E24" s="115"/>
      <c r="F24" s="115"/>
      <c r="G24" s="115"/>
      <c r="H24" s="115"/>
      <c r="I24" s="116"/>
    </row>
    <row r="25" spans="1:9" s="6" customFormat="1" ht="11.25">
      <c r="A25" s="47"/>
      <c r="B25" s="48"/>
      <c r="C25" s="48"/>
      <c r="D25" s="48"/>
      <c r="E25" s="48"/>
      <c r="F25" s="48"/>
      <c r="G25" s="48"/>
      <c r="H25" s="48"/>
      <c r="I25" s="49"/>
    </row>
    <row r="26" spans="1:9" s="3" customFormat="1" ht="16.5" thickBot="1">
      <c r="A26" s="117" t="s">
        <v>46</v>
      </c>
      <c r="B26" s="118"/>
      <c r="C26" s="118"/>
      <c r="D26" s="118"/>
      <c r="E26" s="118"/>
      <c r="F26" s="118"/>
      <c r="G26" s="118"/>
      <c r="H26" s="118"/>
      <c r="I26" s="119"/>
    </row>
    <row r="27" spans="1:9" s="6" customFormat="1" ht="12" thickBot="1">
      <c r="A27" s="65"/>
      <c r="B27" s="65"/>
      <c r="C27" s="65"/>
      <c r="D27" s="65"/>
      <c r="E27" s="65"/>
      <c r="F27" s="65"/>
      <c r="G27" s="65"/>
      <c r="H27" s="65"/>
      <c r="I27" s="65"/>
    </row>
    <row r="28" spans="1:9" s="6" customFormat="1" ht="18">
      <c r="A28" s="55" t="s">
        <v>24</v>
      </c>
      <c r="B28" s="56"/>
      <c r="C28" s="56"/>
      <c r="D28" s="56"/>
      <c r="E28" s="56"/>
      <c r="F28" s="56"/>
      <c r="G28" s="56"/>
      <c r="H28" s="56"/>
      <c r="I28" s="57"/>
    </row>
    <row r="29" spans="1:9" s="6" customFormat="1" ht="11.25">
      <c r="A29" s="105" t="s">
        <v>35</v>
      </c>
      <c r="B29" s="106"/>
      <c r="C29" s="106"/>
      <c r="D29" s="106"/>
      <c r="E29" s="106"/>
      <c r="F29" s="106"/>
      <c r="G29" s="106"/>
      <c r="H29" s="106"/>
      <c r="I29" s="107"/>
    </row>
    <row r="30" spans="1:9" s="6" customFormat="1" ht="18">
      <c r="A30" s="14" t="s">
        <v>18</v>
      </c>
      <c r="B30" s="24">
        <f>(((B7*30)+70)/24)/B7</f>
        <v>1.3345410628019323</v>
      </c>
      <c r="C30" s="27" t="s">
        <v>12</v>
      </c>
      <c r="D30" s="10" t="s">
        <v>20</v>
      </c>
      <c r="E30" s="132">
        <f>B30*B7</f>
        <v>46.041666666666664</v>
      </c>
      <c r="F30" s="132"/>
      <c r="G30" s="40" t="s">
        <v>23</v>
      </c>
      <c r="H30" s="70"/>
      <c r="I30" s="71"/>
    </row>
    <row r="31" spans="1:9" s="6" customFormat="1" ht="11.25">
      <c r="A31" s="105"/>
      <c r="B31" s="106"/>
      <c r="C31" s="106"/>
      <c r="D31" s="106"/>
      <c r="E31" s="106"/>
      <c r="F31" s="106"/>
      <c r="G31" s="106"/>
      <c r="H31" s="106"/>
      <c r="I31" s="107"/>
    </row>
    <row r="32" spans="1:9" s="3" customFormat="1" ht="18">
      <c r="A32" s="114" t="s">
        <v>25</v>
      </c>
      <c r="B32" s="115"/>
      <c r="C32" s="115"/>
      <c r="D32" s="115"/>
      <c r="E32" s="115"/>
      <c r="F32" s="115"/>
      <c r="G32" s="115"/>
      <c r="H32" s="115"/>
      <c r="I32" s="116"/>
    </row>
    <row r="33" spans="1:9" s="1" customFormat="1" ht="15.75">
      <c r="A33" s="124" t="s">
        <v>33</v>
      </c>
      <c r="B33" s="125"/>
      <c r="C33" s="23">
        <f>E12</f>
        <v>17.25</v>
      </c>
      <c r="D33" s="58" t="s">
        <v>23</v>
      </c>
      <c r="E33" s="58"/>
      <c r="F33" s="60"/>
      <c r="G33" s="60"/>
      <c r="H33" s="60"/>
      <c r="I33" s="61"/>
    </row>
    <row r="34" spans="1:9" s="1" customFormat="1" ht="15.75">
      <c r="A34" s="124" t="s">
        <v>26</v>
      </c>
      <c r="B34" s="125"/>
      <c r="C34" s="36">
        <v>60</v>
      </c>
      <c r="D34" s="133" t="s">
        <v>29</v>
      </c>
      <c r="E34" s="133"/>
      <c r="F34" s="60"/>
      <c r="G34" s="60"/>
      <c r="H34" s="60"/>
      <c r="I34" s="61"/>
    </row>
    <row r="35" spans="1:9" s="1" customFormat="1" ht="15.75">
      <c r="A35" s="124" t="s">
        <v>28</v>
      </c>
      <c r="B35" s="125"/>
      <c r="C35" s="25">
        <f>1/C36</f>
        <v>3.4782608695652177</v>
      </c>
      <c r="D35" s="58" t="s">
        <v>31</v>
      </c>
      <c r="E35" s="58"/>
      <c r="F35" s="60"/>
      <c r="G35" s="60"/>
      <c r="H35" s="60"/>
      <c r="I35" s="61"/>
    </row>
    <row r="36" spans="1:9" s="1" customFormat="1" ht="16.5" thickBot="1">
      <c r="A36" s="53" t="s">
        <v>27</v>
      </c>
      <c r="B36" s="54"/>
      <c r="C36" s="37">
        <f>C33*C34/3600</f>
        <v>0.2875</v>
      </c>
      <c r="D36" s="59" t="s">
        <v>30</v>
      </c>
      <c r="E36" s="59"/>
      <c r="F36" s="62"/>
      <c r="G36" s="62"/>
      <c r="H36" s="62"/>
      <c r="I36" s="63"/>
    </row>
    <row r="37" spans="1:9" s="6" customFormat="1" ht="12" thickBot="1">
      <c r="A37" s="65"/>
      <c r="B37" s="65"/>
      <c r="C37" s="65"/>
      <c r="D37" s="65"/>
      <c r="E37" s="65"/>
      <c r="F37" s="65"/>
      <c r="G37" s="65"/>
      <c r="H37" s="65"/>
      <c r="I37" s="65"/>
    </row>
    <row r="38" spans="1:9" ht="18">
      <c r="A38" s="55" t="s">
        <v>21</v>
      </c>
      <c r="B38" s="56"/>
      <c r="C38" s="56"/>
      <c r="D38" s="56"/>
      <c r="E38" s="56"/>
      <c r="F38" s="56"/>
      <c r="G38" s="56"/>
      <c r="H38" s="56"/>
      <c r="I38" s="57"/>
    </row>
    <row r="39" spans="1:9" s="6" customFormat="1" ht="11.25">
      <c r="A39" s="137" t="s">
        <v>47</v>
      </c>
      <c r="B39" s="138"/>
      <c r="C39" s="138"/>
      <c r="D39" s="138"/>
      <c r="E39" s="138"/>
      <c r="F39" s="138"/>
      <c r="G39" s="138"/>
      <c r="H39" s="138"/>
      <c r="I39" s="139"/>
    </row>
    <row r="40" spans="1:9" s="6" customFormat="1" ht="11.25">
      <c r="A40" s="140"/>
      <c r="B40" s="141"/>
      <c r="C40" s="141"/>
      <c r="D40" s="141"/>
      <c r="E40" s="141"/>
      <c r="F40" s="141"/>
      <c r="G40" s="141"/>
      <c r="H40" s="141"/>
      <c r="I40" s="142"/>
    </row>
    <row r="41" spans="1:9" s="6" customFormat="1" ht="11.25">
      <c r="A41" s="134"/>
      <c r="B41" s="135"/>
      <c r="C41" s="135"/>
      <c r="D41" s="135"/>
      <c r="E41" s="135"/>
      <c r="F41" s="135"/>
      <c r="G41" s="135"/>
      <c r="H41" s="135"/>
      <c r="I41" s="136"/>
    </row>
    <row r="42" spans="1:9" s="9" customFormat="1" ht="15.75">
      <c r="A42" s="121" t="s">
        <v>22</v>
      </c>
      <c r="B42" s="122"/>
      <c r="C42" s="123"/>
      <c r="D42" s="36">
        <v>10</v>
      </c>
      <c r="E42" s="35" t="s">
        <v>19</v>
      </c>
      <c r="F42" s="143" t="s">
        <v>20</v>
      </c>
      <c r="G42" s="144"/>
      <c r="H42" s="23">
        <f>D42/2.2</f>
        <v>4.545454545454545</v>
      </c>
      <c r="I42" s="38" t="s">
        <v>11</v>
      </c>
    </row>
    <row r="43" spans="1:9" s="3" customFormat="1" ht="12.75" customHeight="1">
      <c r="A43" s="126" t="s">
        <v>42</v>
      </c>
      <c r="B43" s="127"/>
      <c r="C43" s="127"/>
      <c r="D43" s="127"/>
      <c r="E43" s="127"/>
      <c r="F43" s="127"/>
      <c r="G43" s="127"/>
      <c r="H43" s="127"/>
      <c r="I43" s="128"/>
    </row>
    <row r="44" spans="1:9" s="4" customFormat="1" ht="12.75" customHeight="1" thickBot="1">
      <c r="A44" s="129"/>
      <c r="B44" s="130"/>
      <c r="C44" s="130"/>
      <c r="D44" s="130"/>
      <c r="E44" s="130"/>
      <c r="F44" s="130"/>
      <c r="G44" s="130"/>
      <c r="H44" s="130"/>
      <c r="I44" s="131"/>
    </row>
    <row r="46" spans="1:9" s="1" customFormat="1" ht="15">
      <c r="A46"/>
      <c r="B46"/>
      <c r="C46"/>
      <c r="D46"/>
      <c r="E46"/>
      <c r="F46"/>
      <c r="G46"/>
      <c r="H46" s="2"/>
      <c r="I46"/>
    </row>
  </sheetData>
  <sheetProtection password="870A" sheet="1" objects="1" scenarios="1"/>
  <mergeCells count="56">
    <mergeCell ref="A43:I44"/>
    <mergeCell ref="E30:F30"/>
    <mergeCell ref="H30:I30"/>
    <mergeCell ref="F34:I34"/>
    <mergeCell ref="D33:E33"/>
    <mergeCell ref="D34:E34"/>
    <mergeCell ref="A41:I41"/>
    <mergeCell ref="A39:I40"/>
    <mergeCell ref="A35:B35"/>
    <mergeCell ref="F42:G42"/>
    <mergeCell ref="A42:C42"/>
    <mergeCell ref="A32:I32"/>
    <mergeCell ref="A37:I37"/>
    <mergeCell ref="A33:B33"/>
    <mergeCell ref="A34:B34"/>
    <mergeCell ref="F33:I33"/>
    <mergeCell ref="A13:I13"/>
    <mergeCell ref="A23:I23"/>
    <mergeCell ref="G12:I12"/>
    <mergeCell ref="A28:I28"/>
    <mergeCell ref="A31:I31"/>
    <mergeCell ref="A29:I29"/>
    <mergeCell ref="A24:I24"/>
    <mergeCell ref="A26:I26"/>
    <mergeCell ref="B16:C16"/>
    <mergeCell ref="D16:E16"/>
    <mergeCell ref="A1:I1"/>
    <mergeCell ref="A2:I2"/>
    <mergeCell ref="A4:I4"/>
    <mergeCell ref="A3:I3"/>
    <mergeCell ref="D7:I7"/>
    <mergeCell ref="A11:I11"/>
    <mergeCell ref="A8:I8"/>
    <mergeCell ref="A9:I9"/>
    <mergeCell ref="A10:I10"/>
    <mergeCell ref="H5:I5"/>
    <mergeCell ref="B5:F5"/>
    <mergeCell ref="A27:I27"/>
    <mergeCell ref="A21:I21"/>
    <mergeCell ref="A19:I19"/>
    <mergeCell ref="A6:I6"/>
    <mergeCell ref="D14:I14"/>
    <mergeCell ref="A18:I18"/>
    <mergeCell ref="A15:I15"/>
    <mergeCell ref="E12:F12"/>
    <mergeCell ref="A25:I25"/>
    <mergeCell ref="F16:G16"/>
    <mergeCell ref="H16:I16"/>
    <mergeCell ref="A20:I20"/>
    <mergeCell ref="A22:I22"/>
    <mergeCell ref="A36:B36"/>
    <mergeCell ref="A38:I38"/>
    <mergeCell ref="D35:E35"/>
    <mergeCell ref="D36:E36"/>
    <mergeCell ref="F35:I35"/>
    <mergeCell ref="F36:I36"/>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2011-03-12T20:39:42Z</cp:lastPrinted>
  <dcterms:created xsi:type="dcterms:W3CDTF">2004-01-20T21:33:59Z</dcterms:created>
  <dcterms:modified xsi:type="dcterms:W3CDTF">2011-03-12T20:39:55Z</dcterms:modified>
  <cp:category/>
  <cp:version/>
  <cp:contentType/>
  <cp:contentStatus/>
</cp:coreProperties>
</file>