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<sst xmlns="http://schemas.openxmlformats.org/spreadsheetml/2006/main" count="30" uniqueCount="24">
  <si>
    <t>Glycopyrrolate</t>
  </si>
  <si>
    <t>Lidocaine</t>
  </si>
  <si>
    <t>Epinephrine</t>
  </si>
  <si>
    <t>Vasopressin</t>
  </si>
  <si>
    <t>0.02 mg/kg</t>
  </si>
  <si>
    <t>0.01 mg/kg</t>
  </si>
  <si>
    <t>0.8 U/kg</t>
  </si>
  <si>
    <t>ml</t>
  </si>
  <si>
    <r>
      <t xml:space="preserve">Weight </t>
    </r>
    <r>
      <rPr>
        <b/>
        <sz val="14"/>
        <color indexed="10"/>
        <rFont val="Arial"/>
        <family val="2"/>
      </rPr>
      <t>KGs</t>
    </r>
  </si>
  <si>
    <t>ml/hr</t>
  </si>
  <si>
    <t>Multiplier</t>
  </si>
  <si>
    <t>Weight Converter</t>
  </si>
  <si>
    <t>Patient weight in pounds</t>
  </si>
  <si>
    <t xml:space="preserve"> =</t>
  </si>
  <si>
    <t>kgs</t>
  </si>
  <si>
    <t>2 mg/kg</t>
  </si>
  <si>
    <r>
      <t xml:space="preserve">Atropine </t>
    </r>
    <r>
      <rPr>
        <b/>
        <sz val="10"/>
        <color indexed="10"/>
        <rFont val="Arial"/>
        <family val="2"/>
      </rPr>
      <t>0.54</t>
    </r>
    <r>
      <rPr>
        <b/>
        <sz val="10"/>
        <rFont val="Arial"/>
        <family val="2"/>
      </rPr>
      <t xml:space="preserve"> mg/ml</t>
    </r>
  </si>
  <si>
    <t>Patient Name</t>
  </si>
  <si>
    <t>Date</t>
  </si>
  <si>
    <r>
      <rPr>
        <b/>
        <sz val="18"/>
        <rFont val="Arial"/>
        <family val="2"/>
      </rPr>
      <t>CANINE</t>
    </r>
    <r>
      <rPr>
        <b/>
        <sz val="18"/>
        <color indexed="10"/>
        <rFont val="Arial"/>
        <family val="2"/>
      </rPr>
      <t xml:space="preserve"> Emergency Drugs</t>
    </r>
  </si>
  <si>
    <r>
      <t xml:space="preserve">For those that prefer to weigh in pounds. </t>
    </r>
    <r>
      <rPr>
        <b/>
        <u val="single"/>
        <sz val="8"/>
        <rFont val="Arial"/>
        <family val="2"/>
      </rPr>
      <t>You will need to manually transfer the patient weight in kilograms into the patient weight field above</t>
    </r>
    <r>
      <rPr>
        <b/>
        <sz val="8"/>
        <rFont val="Arial"/>
        <family val="2"/>
      </rPr>
      <t xml:space="preserve"> - it will not be transferred automatically.</t>
    </r>
  </si>
  <si>
    <t>Weight in Kilograms (dose to lean body estimate)</t>
  </si>
  <si>
    <t>Maintenance Fluids Calculator</t>
  </si>
  <si>
    <t>AAHA 2013 Guidelines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</si>
</sst>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[$-409]dddd\,\ mmmm\ dd\,\ yyyy"/>
  </numFmts>
  <fonts count="5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b/>
      <sz val="18"/>
      <color indexed="10"/>
      <name val="Arial"/>
      <family val="2"/>
    </font>
    <font>
      <sz val="18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b/>
      <sz val="4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4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2" fontId="5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 horizontal="right"/>
    </xf>
    <xf numFmtId="2" fontId="5" fillId="0" borderId="0" xfId="0" applyNumberFormat="1" applyFont="1" applyFill="1" applyAlignment="1">
      <alignment horizontal="left"/>
    </xf>
    <xf numFmtId="164" fontId="5" fillId="0" borderId="0" xfId="0" applyNumberFormat="1" applyFont="1" applyFill="1" applyAlignment="1">
      <alignment/>
    </xf>
    <xf numFmtId="2" fontId="5" fillId="0" borderId="10" xfId="0" applyNumberFormat="1" applyFont="1" applyFill="1" applyBorder="1" applyAlignment="1">
      <alignment horizontal="center"/>
    </xf>
    <xf numFmtId="164" fontId="11" fillId="33" borderId="11" xfId="0" applyNumberFormat="1" applyFont="1" applyFill="1" applyBorder="1" applyAlignment="1">
      <alignment horizontal="right"/>
    </xf>
    <xf numFmtId="164" fontId="9" fillId="0" borderId="11" xfId="0" applyNumberFormat="1" applyFont="1" applyBorder="1" applyAlignment="1">
      <alignment horizontal="right"/>
    </xf>
    <xf numFmtId="164" fontId="11" fillId="34" borderId="12" xfId="0" applyNumberFormat="1" applyFont="1" applyFill="1" applyBorder="1" applyAlignment="1" applyProtection="1">
      <alignment/>
      <protection locked="0"/>
    </xf>
    <xf numFmtId="2" fontId="11" fillId="35" borderId="10" xfId="0" applyNumberFormat="1" applyFont="1" applyFill="1" applyBorder="1" applyAlignment="1">
      <alignment horizontal="right"/>
    </xf>
    <xf numFmtId="2" fontId="11" fillId="35" borderId="10" xfId="0" applyNumberFormat="1" applyFont="1" applyFill="1" applyBorder="1" applyAlignment="1">
      <alignment horizontal="center"/>
    </xf>
    <xf numFmtId="2" fontId="11" fillId="35" borderId="13" xfId="0" applyNumberFormat="1" applyFont="1" applyFill="1" applyBorder="1" applyAlignment="1">
      <alignment horizontal="center"/>
    </xf>
    <xf numFmtId="164" fontId="5" fillId="35" borderId="14" xfId="0" applyNumberFormat="1" applyFont="1" applyFill="1" applyBorder="1" applyAlignment="1">
      <alignment/>
    </xf>
    <xf numFmtId="2" fontId="12" fillId="0" borderId="0" xfId="0" applyNumberFormat="1" applyFont="1" applyFill="1" applyAlignment="1">
      <alignment/>
    </xf>
    <xf numFmtId="164" fontId="5" fillId="34" borderId="10" xfId="0" applyNumberFormat="1" applyFont="1" applyFill="1" applyBorder="1" applyAlignment="1" applyProtection="1">
      <alignment horizontal="right"/>
      <protection locked="0"/>
    </xf>
    <xf numFmtId="164" fontId="5" fillId="34" borderId="10" xfId="0" applyNumberFormat="1" applyFont="1" applyFill="1" applyBorder="1" applyAlignment="1" applyProtection="1">
      <alignment/>
      <protection locked="0"/>
    </xf>
    <xf numFmtId="164" fontId="5" fillId="35" borderId="10" xfId="0" applyNumberFormat="1" applyFont="1" applyFill="1" applyBorder="1" applyAlignment="1">
      <alignment/>
    </xf>
    <xf numFmtId="2" fontId="10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164" fontId="5" fillId="35" borderId="10" xfId="0" applyNumberFormat="1" applyFont="1" applyFill="1" applyBorder="1" applyAlignment="1">
      <alignment horizontal="right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5" fillId="33" borderId="11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2" fontId="8" fillId="33" borderId="15" xfId="0" applyNumberFormat="1" applyFont="1" applyFill="1" applyBorder="1" applyAlignment="1">
      <alignment horizontal="right"/>
    </xf>
    <xf numFmtId="2" fontId="8" fillId="33" borderId="16" xfId="0" applyNumberFormat="1" applyFont="1" applyFill="1" applyBorder="1" applyAlignment="1">
      <alignment horizontal="right"/>
    </xf>
    <xf numFmtId="0" fontId="5" fillId="35" borderId="14" xfId="0" applyFont="1" applyFill="1" applyBorder="1" applyAlignment="1">
      <alignment horizontal="left"/>
    </xf>
    <xf numFmtId="0" fontId="5" fillId="35" borderId="17" xfId="0" applyFont="1" applyFill="1" applyBorder="1" applyAlignment="1">
      <alignment horizontal="left"/>
    </xf>
    <xf numFmtId="0" fontId="5" fillId="35" borderId="10" xfId="0" applyFont="1" applyFill="1" applyBorder="1" applyAlignment="1">
      <alignment horizontal="left"/>
    </xf>
    <xf numFmtId="0" fontId="5" fillId="35" borderId="13" xfId="0" applyFont="1" applyFill="1" applyBorder="1" applyAlignment="1">
      <alignment horizontal="left"/>
    </xf>
    <xf numFmtId="2" fontId="11" fillId="33" borderId="18" xfId="0" applyNumberFormat="1" applyFont="1" applyFill="1" applyBorder="1" applyAlignment="1">
      <alignment horizontal="center"/>
    </xf>
    <xf numFmtId="2" fontId="11" fillId="33" borderId="19" xfId="0" applyNumberFormat="1" applyFont="1" applyFill="1" applyBorder="1" applyAlignment="1">
      <alignment horizontal="center"/>
    </xf>
    <xf numFmtId="2" fontId="12" fillId="0" borderId="20" xfId="0" applyNumberFormat="1" applyFont="1" applyFill="1" applyBorder="1" applyAlignment="1">
      <alignment horizontal="center"/>
    </xf>
    <xf numFmtId="2" fontId="12" fillId="0" borderId="21" xfId="0" applyNumberFormat="1" applyFont="1" applyFill="1" applyBorder="1" applyAlignment="1">
      <alignment horizontal="center"/>
    </xf>
    <xf numFmtId="2" fontId="12" fillId="0" borderId="22" xfId="0" applyNumberFormat="1" applyFont="1" applyFill="1" applyBorder="1" applyAlignment="1">
      <alignment horizontal="center"/>
    </xf>
    <xf numFmtId="2" fontId="5" fillId="33" borderId="12" xfId="0" applyNumberFormat="1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 horizontal="center"/>
    </xf>
    <xf numFmtId="0" fontId="5" fillId="35" borderId="23" xfId="0" applyFont="1" applyFill="1" applyBorder="1" applyAlignment="1">
      <alignment horizontal="left"/>
    </xf>
    <xf numFmtId="0" fontId="5" fillId="35" borderId="24" xfId="0" applyFont="1" applyFill="1" applyBorder="1" applyAlignment="1">
      <alignment horizontal="left"/>
    </xf>
    <xf numFmtId="0" fontId="5" fillId="35" borderId="25" xfId="0" applyFont="1" applyFill="1" applyBorder="1" applyAlignment="1">
      <alignment horizontal="left"/>
    </xf>
    <xf numFmtId="0" fontId="12" fillId="0" borderId="20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2" fontId="1" fillId="0" borderId="26" xfId="0" applyNumberFormat="1" applyFont="1" applyFill="1" applyBorder="1" applyAlignment="1">
      <alignment horizontal="center"/>
    </xf>
    <xf numFmtId="2" fontId="1" fillId="0" borderId="27" xfId="0" applyNumberFormat="1" applyFont="1" applyFill="1" applyBorder="1" applyAlignment="1">
      <alignment horizontal="center"/>
    </xf>
    <xf numFmtId="2" fontId="1" fillId="0" borderId="28" xfId="0" applyNumberFormat="1" applyFont="1" applyFill="1" applyBorder="1" applyAlignment="1">
      <alignment horizontal="center"/>
    </xf>
    <xf numFmtId="2" fontId="20" fillId="0" borderId="29" xfId="0" applyNumberFormat="1" applyFont="1" applyFill="1" applyBorder="1" applyAlignment="1">
      <alignment horizontal="left" vertical="top" wrapText="1"/>
    </xf>
    <xf numFmtId="2" fontId="20" fillId="0" borderId="30" xfId="0" applyNumberFormat="1" applyFont="1" applyFill="1" applyBorder="1" applyAlignment="1">
      <alignment horizontal="left" vertical="top" wrapText="1"/>
    </xf>
    <xf numFmtId="2" fontId="20" fillId="0" borderId="31" xfId="0" applyNumberFormat="1" applyFont="1" applyFill="1" applyBorder="1" applyAlignment="1">
      <alignment horizontal="left" vertical="top" wrapText="1"/>
    </xf>
    <xf numFmtId="2" fontId="20" fillId="0" borderId="32" xfId="0" applyNumberFormat="1" applyFont="1" applyFill="1" applyBorder="1" applyAlignment="1">
      <alignment horizontal="left" vertical="top" wrapText="1"/>
    </xf>
    <xf numFmtId="2" fontId="20" fillId="0" borderId="33" xfId="0" applyNumberFormat="1" applyFont="1" applyFill="1" applyBorder="1" applyAlignment="1">
      <alignment horizontal="left" vertical="top" wrapText="1"/>
    </xf>
    <xf numFmtId="2" fontId="20" fillId="0" borderId="34" xfId="0" applyNumberFormat="1" applyFont="1" applyFill="1" applyBorder="1" applyAlignment="1">
      <alignment horizontal="left" vertical="top" wrapText="1"/>
    </xf>
    <xf numFmtId="164" fontId="18" fillId="34" borderId="14" xfId="0" applyNumberFormat="1" applyFont="1" applyFill="1" applyBorder="1" applyAlignment="1" applyProtection="1">
      <alignment horizontal="left"/>
      <protection locked="0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164" fontId="10" fillId="0" borderId="35" xfId="0" applyNumberFormat="1" applyFont="1" applyBorder="1" applyAlignment="1">
      <alignment horizontal="center"/>
    </xf>
    <xf numFmtId="164" fontId="10" fillId="0" borderId="36" xfId="0" applyNumberFormat="1" applyFont="1" applyBorder="1" applyAlignment="1">
      <alignment horizontal="center"/>
    </xf>
    <xf numFmtId="164" fontId="10" fillId="0" borderId="37" xfId="0" applyNumberFormat="1" applyFont="1" applyBorder="1" applyAlignment="1">
      <alignment horizontal="center"/>
    </xf>
    <xf numFmtId="2" fontId="9" fillId="0" borderId="18" xfId="0" applyNumberFormat="1" applyFont="1" applyBorder="1" applyAlignment="1">
      <alignment horizontal="center"/>
    </xf>
    <xf numFmtId="2" fontId="9" fillId="0" borderId="19" xfId="0" applyNumberFormat="1" applyFont="1" applyBorder="1" applyAlignment="1">
      <alignment horizontal="center"/>
    </xf>
    <xf numFmtId="164" fontId="18" fillId="33" borderId="18" xfId="0" applyNumberFormat="1" applyFont="1" applyFill="1" applyBorder="1" applyAlignment="1">
      <alignment horizontal="center"/>
    </xf>
    <xf numFmtId="164" fontId="18" fillId="33" borderId="36" xfId="0" applyNumberFormat="1" applyFont="1" applyFill="1" applyBorder="1" applyAlignment="1">
      <alignment horizontal="center"/>
    </xf>
    <xf numFmtId="164" fontId="18" fillId="33" borderId="19" xfId="0" applyNumberFormat="1" applyFont="1" applyFill="1" applyBorder="1" applyAlignment="1">
      <alignment horizontal="center"/>
    </xf>
    <xf numFmtId="14" fontId="18" fillId="34" borderId="18" xfId="0" applyNumberFormat="1" applyFont="1" applyFill="1" applyBorder="1" applyAlignment="1" applyProtection="1">
      <alignment horizontal="center"/>
      <protection locked="0"/>
    </xf>
    <xf numFmtId="14" fontId="18" fillId="34" borderId="37" xfId="0" applyNumberFormat="1" applyFont="1" applyFill="1" applyBorder="1" applyAlignment="1" applyProtection="1">
      <alignment horizontal="center"/>
      <protection locked="0"/>
    </xf>
    <xf numFmtId="2" fontId="11" fillId="33" borderId="37" xfId="0" applyNumberFormat="1" applyFont="1" applyFill="1" applyBorder="1" applyAlignment="1">
      <alignment horizontal="center"/>
    </xf>
    <xf numFmtId="164" fontId="6" fillId="35" borderId="18" xfId="0" applyNumberFormat="1" applyFont="1" applyFill="1" applyBorder="1" applyAlignment="1">
      <alignment horizontal="center"/>
    </xf>
    <xf numFmtId="164" fontId="6" fillId="35" borderId="36" xfId="0" applyNumberFormat="1" applyFont="1" applyFill="1" applyBorder="1" applyAlignment="1">
      <alignment horizontal="center"/>
    </xf>
    <xf numFmtId="164" fontId="6" fillId="35" borderId="19" xfId="0" applyNumberFormat="1" applyFont="1" applyFill="1" applyBorder="1" applyAlignment="1">
      <alignment horizontal="center"/>
    </xf>
    <xf numFmtId="164" fontId="4" fillId="35" borderId="11" xfId="0" applyNumberFormat="1" applyFont="1" applyFill="1" applyBorder="1" applyAlignment="1">
      <alignment horizontal="center"/>
    </xf>
    <xf numFmtId="164" fontId="4" fillId="35" borderId="14" xfId="0" applyNumberFormat="1" applyFont="1" applyFill="1" applyBorder="1" applyAlignment="1">
      <alignment horizontal="center"/>
    </xf>
    <xf numFmtId="164" fontId="4" fillId="35" borderId="17" xfId="0" applyNumberFormat="1" applyFont="1" applyFill="1" applyBorder="1" applyAlignment="1">
      <alignment horizontal="center"/>
    </xf>
    <xf numFmtId="164" fontId="15" fillId="0" borderId="11" xfId="0" applyNumberFormat="1" applyFont="1" applyBorder="1" applyAlignment="1">
      <alignment horizontal="center"/>
    </xf>
    <xf numFmtId="164" fontId="15" fillId="0" borderId="14" xfId="0" applyNumberFormat="1" applyFont="1" applyBorder="1" applyAlignment="1">
      <alignment horizontal="center"/>
    </xf>
    <xf numFmtId="164" fontId="15" fillId="0" borderId="17" xfId="0" applyNumberFormat="1" applyFont="1" applyBorder="1" applyAlignment="1">
      <alignment horizontal="center"/>
    </xf>
    <xf numFmtId="2" fontId="9" fillId="0" borderId="37" xfId="0" applyNumberFormat="1" applyFont="1" applyBorder="1" applyAlignment="1">
      <alignment horizontal="center"/>
    </xf>
    <xf numFmtId="164" fontId="15" fillId="0" borderId="35" xfId="0" applyNumberFormat="1" applyFont="1" applyBorder="1" applyAlignment="1">
      <alignment horizontal="center"/>
    </xf>
    <xf numFmtId="164" fontId="15" fillId="0" borderId="36" xfId="0" applyNumberFormat="1" applyFont="1" applyBorder="1" applyAlignment="1">
      <alignment horizontal="center"/>
    </xf>
    <xf numFmtId="164" fontId="15" fillId="0" borderId="37" xfId="0" applyNumberFormat="1" applyFont="1" applyBorder="1" applyAlignment="1">
      <alignment horizontal="center"/>
    </xf>
    <xf numFmtId="164" fontId="18" fillId="33" borderId="35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="115" zoomScaleNormal="115" zoomScalePageLayoutView="0" workbookViewId="0" topLeftCell="A1">
      <selection activeCell="A5" sqref="A5:K5"/>
    </sheetView>
  </sheetViews>
  <sheetFormatPr defaultColWidth="9.140625" defaultRowHeight="12.75"/>
  <cols>
    <col min="1" max="1" width="17.00390625" style="1" customWidth="1"/>
    <col min="2" max="2" width="18.7109375" style="4" customWidth="1"/>
    <col min="3" max="3" width="4.7109375" style="4" customWidth="1"/>
    <col min="4" max="4" width="18.28125" style="4" customWidth="1"/>
    <col min="5" max="5" width="3.7109375" style="4" customWidth="1"/>
    <col min="6" max="6" width="15.421875" style="4" customWidth="1"/>
    <col min="7" max="7" width="4.57421875" style="4" customWidth="1"/>
    <col min="8" max="8" width="12.00390625" style="4" customWidth="1"/>
    <col min="9" max="9" width="4.140625" style="4" customWidth="1"/>
    <col min="10" max="10" width="14.421875" style="4" customWidth="1"/>
    <col min="11" max="11" width="5.140625" style="4" customWidth="1"/>
    <col min="12" max="16384" width="9.140625" style="2" customWidth="1"/>
  </cols>
  <sheetData>
    <row r="1" spans="1:11" s="6" customFormat="1" ht="22.5">
      <c r="A1" s="80" t="s">
        <v>19</v>
      </c>
      <c r="B1" s="81"/>
      <c r="C1" s="81"/>
      <c r="D1" s="81"/>
      <c r="E1" s="81"/>
      <c r="F1" s="81"/>
      <c r="G1" s="81"/>
      <c r="H1" s="81"/>
      <c r="I1" s="81"/>
      <c r="J1" s="81"/>
      <c r="K1" s="82"/>
    </row>
    <row r="2" spans="1:11" ht="13.5">
      <c r="A2" s="83" t="s">
        <v>21</v>
      </c>
      <c r="B2" s="84"/>
      <c r="C2" s="84"/>
      <c r="D2" s="84"/>
      <c r="E2" s="84"/>
      <c r="F2" s="84"/>
      <c r="G2" s="84"/>
      <c r="H2" s="84"/>
      <c r="I2" s="84"/>
      <c r="J2" s="84"/>
      <c r="K2" s="85"/>
    </row>
    <row r="3" spans="1:11" s="30" customFormat="1" ht="9.75">
      <c r="A3" s="86"/>
      <c r="B3" s="87"/>
      <c r="C3" s="87"/>
      <c r="D3" s="87"/>
      <c r="E3" s="87"/>
      <c r="F3" s="87"/>
      <c r="G3" s="87"/>
      <c r="H3" s="87"/>
      <c r="I3" s="87"/>
      <c r="J3" s="87"/>
      <c r="K3" s="88"/>
    </row>
    <row r="4" spans="1:11" s="31" customFormat="1" ht="21">
      <c r="A4" s="93" t="s">
        <v>17</v>
      </c>
      <c r="B4" s="76"/>
      <c r="C4" s="65"/>
      <c r="D4" s="65"/>
      <c r="E4" s="65"/>
      <c r="F4" s="65"/>
      <c r="G4" s="74" t="s">
        <v>18</v>
      </c>
      <c r="H4" s="75"/>
      <c r="I4" s="76"/>
      <c r="J4" s="77">
        <v>43325</v>
      </c>
      <c r="K4" s="78"/>
    </row>
    <row r="5" spans="1:11" s="30" customFormat="1" ht="9.75">
      <c r="A5" s="90"/>
      <c r="B5" s="91"/>
      <c r="C5" s="91"/>
      <c r="D5" s="91"/>
      <c r="E5" s="91"/>
      <c r="F5" s="91"/>
      <c r="G5" s="91"/>
      <c r="H5" s="91"/>
      <c r="I5" s="91"/>
      <c r="J5" s="91"/>
      <c r="K5" s="92"/>
    </row>
    <row r="6" spans="1:11" s="9" customFormat="1" ht="17.25">
      <c r="A6" s="16" t="s">
        <v>8</v>
      </c>
      <c r="B6" s="40" t="s">
        <v>16</v>
      </c>
      <c r="C6" s="41"/>
      <c r="D6" s="40" t="s">
        <v>0</v>
      </c>
      <c r="E6" s="41"/>
      <c r="F6" s="40" t="s">
        <v>2</v>
      </c>
      <c r="G6" s="41"/>
      <c r="H6" s="40" t="s">
        <v>1</v>
      </c>
      <c r="I6" s="41"/>
      <c r="J6" s="40" t="s">
        <v>3</v>
      </c>
      <c r="K6" s="79"/>
    </row>
    <row r="7" spans="1:11" s="7" customFormat="1" ht="12">
      <c r="A7" s="17"/>
      <c r="B7" s="72" t="s">
        <v>4</v>
      </c>
      <c r="C7" s="73"/>
      <c r="D7" s="72" t="s">
        <v>5</v>
      </c>
      <c r="E7" s="73"/>
      <c r="F7" s="72" t="s">
        <v>4</v>
      </c>
      <c r="G7" s="73"/>
      <c r="H7" s="72" t="s">
        <v>15</v>
      </c>
      <c r="I7" s="73"/>
      <c r="J7" s="72" t="s">
        <v>6</v>
      </c>
      <c r="K7" s="89"/>
    </row>
    <row r="8" spans="1:11" s="8" customFormat="1" ht="6">
      <c r="A8" s="69"/>
      <c r="B8" s="70"/>
      <c r="C8" s="70"/>
      <c r="D8" s="70"/>
      <c r="E8" s="70"/>
      <c r="F8" s="70"/>
      <c r="G8" s="70"/>
      <c r="H8" s="70"/>
      <c r="I8" s="70"/>
      <c r="J8" s="70"/>
      <c r="K8" s="71"/>
    </row>
    <row r="9" spans="1:11" s="9" customFormat="1" ht="18" thickBot="1">
      <c r="A9" s="18">
        <v>34</v>
      </c>
      <c r="B9" s="19">
        <f>(A9)*0.02/0.54</f>
        <v>1.2592592592592593</v>
      </c>
      <c r="C9" s="20" t="s">
        <v>7</v>
      </c>
      <c r="D9" s="19">
        <f>((A9)*0.01)/0.2</f>
        <v>1.7</v>
      </c>
      <c r="E9" s="20" t="s">
        <v>7</v>
      </c>
      <c r="F9" s="19">
        <f>((A9)*0.02)/1</f>
        <v>0.68</v>
      </c>
      <c r="G9" s="20" t="s">
        <v>7</v>
      </c>
      <c r="H9" s="19">
        <f>((A9)*2)/20</f>
        <v>3.4</v>
      </c>
      <c r="I9" s="20" t="s">
        <v>7</v>
      </c>
      <c r="J9" s="19">
        <f>((A9)*0.8)/20</f>
        <v>1.36</v>
      </c>
      <c r="K9" s="21" t="s">
        <v>7</v>
      </c>
    </row>
    <row r="10" spans="1:11" s="3" customFormat="1" ht="13.5" thickBot="1">
      <c r="A10" s="66"/>
      <c r="B10" s="67"/>
      <c r="C10" s="67"/>
      <c r="D10" s="67"/>
      <c r="E10" s="67"/>
      <c r="F10" s="67"/>
      <c r="G10" s="67"/>
      <c r="H10" s="67"/>
      <c r="I10" s="67"/>
      <c r="J10" s="67"/>
      <c r="K10" s="68"/>
    </row>
    <row r="11" spans="1:11" s="9" customFormat="1" ht="17.25">
      <c r="A11" s="50" t="s">
        <v>22</v>
      </c>
      <c r="B11" s="51"/>
      <c r="C11" s="51"/>
      <c r="D11" s="51"/>
      <c r="E11" s="51"/>
      <c r="F11" s="51"/>
      <c r="G11" s="51"/>
      <c r="H11" s="51"/>
      <c r="I11" s="51"/>
      <c r="J11" s="51"/>
      <c r="K11" s="52"/>
    </row>
    <row r="12" spans="1:11" s="8" customFormat="1" ht="6">
      <c r="A12" s="53"/>
      <c r="B12" s="54"/>
      <c r="C12" s="54"/>
      <c r="D12" s="54"/>
      <c r="E12" s="54"/>
      <c r="F12" s="54"/>
      <c r="G12" s="54"/>
      <c r="H12" s="54"/>
      <c r="I12" s="54"/>
      <c r="J12" s="54"/>
      <c r="K12" s="55"/>
    </row>
    <row r="13" spans="1:11" s="5" customFormat="1" ht="15">
      <c r="A13" s="32" t="s">
        <v>23</v>
      </c>
      <c r="B13" s="33"/>
      <c r="C13" s="33"/>
      <c r="D13" s="22">
        <f>((POWER(A9,0.75))*132)/24</f>
        <v>77.44116491794523</v>
      </c>
      <c r="E13" s="36" t="s">
        <v>9</v>
      </c>
      <c r="F13" s="36"/>
      <c r="G13" s="36"/>
      <c r="H13" s="36"/>
      <c r="I13" s="36"/>
      <c r="J13" s="36"/>
      <c r="K13" s="37"/>
    </row>
    <row r="14" spans="1:11" s="5" customFormat="1" ht="15.75" thickBot="1">
      <c r="A14" s="34" t="s">
        <v>10</v>
      </c>
      <c r="B14" s="35"/>
      <c r="C14" s="25">
        <v>2</v>
      </c>
      <c r="D14" s="26">
        <f>C14*D13</f>
        <v>154.88232983589046</v>
      </c>
      <c r="E14" s="38" t="s">
        <v>9</v>
      </c>
      <c r="F14" s="38"/>
      <c r="G14" s="38"/>
      <c r="H14" s="38"/>
      <c r="I14" s="38"/>
      <c r="J14" s="38"/>
      <c r="K14" s="39"/>
    </row>
    <row r="15" spans="1:11" s="28" customFormat="1" ht="13.5" thickBot="1">
      <c r="A15" s="56"/>
      <c r="B15" s="57"/>
      <c r="C15" s="57"/>
      <c r="D15" s="57"/>
      <c r="E15" s="57"/>
      <c r="F15" s="57"/>
      <c r="G15" s="57"/>
      <c r="H15" s="57"/>
      <c r="I15" s="57"/>
      <c r="J15" s="57"/>
      <c r="K15" s="58"/>
    </row>
    <row r="16" spans="1:11" s="23" customFormat="1" ht="17.25">
      <c r="A16" s="42" t="s">
        <v>11</v>
      </c>
      <c r="B16" s="43"/>
      <c r="C16" s="43"/>
      <c r="D16" s="43"/>
      <c r="E16" s="43"/>
      <c r="F16" s="43"/>
      <c r="G16" s="43"/>
      <c r="H16" s="43"/>
      <c r="I16" s="43"/>
      <c r="J16" s="43"/>
      <c r="K16" s="44"/>
    </row>
    <row r="17" spans="1:11" s="27" customFormat="1" ht="11.25" customHeight="1">
      <c r="A17" s="59" t="s">
        <v>20</v>
      </c>
      <c r="B17" s="60"/>
      <c r="C17" s="60"/>
      <c r="D17" s="60"/>
      <c r="E17" s="60"/>
      <c r="F17" s="60"/>
      <c r="G17" s="60"/>
      <c r="H17" s="60"/>
      <c r="I17" s="60"/>
      <c r="J17" s="60"/>
      <c r="K17" s="61"/>
    </row>
    <row r="18" spans="1:11" s="27" customFormat="1" ht="11.25" customHeight="1">
      <c r="A18" s="62"/>
      <c r="B18" s="63"/>
      <c r="C18" s="63"/>
      <c r="D18" s="63"/>
      <c r="E18" s="63"/>
      <c r="F18" s="63"/>
      <c r="G18" s="63"/>
      <c r="H18" s="63"/>
      <c r="I18" s="63"/>
      <c r="J18" s="63"/>
      <c r="K18" s="64"/>
    </row>
    <row r="19" spans="1:11" s="11" customFormat="1" ht="15.75" thickBot="1">
      <c r="A19" s="45" t="s">
        <v>12</v>
      </c>
      <c r="B19" s="46"/>
      <c r="C19" s="46"/>
      <c r="D19" s="24">
        <v>23.7</v>
      </c>
      <c r="E19" s="15" t="s">
        <v>13</v>
      </c>
      <c r="F19" s="29">
        <f>D19/2.2</f>
        <v>10.772727272727272</v>
      </c>
      <c r="G19" s="47" t="s">
        <v>14</v>
      </c>
      <c r="H19" s="48"/>
      <c r="I19" s="48"/>
      <c r="J19" s="48"/>
      <c r="K19" s="49"/>
    </row>
    <row r="20" spans="1:8" s="11" customFormat="1" ht="15">
      <c r="A20" s="10"/>
      <c r="B20" s="10"/>
      <c r="C20" s="14"/>
      <c r="D20" s="12"/>
      <c r="E20" s="12"/>
      <c r="G20" s="13"/>
      <c r="H20" s="13"/>
    </row>
    <row r="21" s="3" customFormat="1" ht="12.75"/>
    <row r="22" s="3" customFormat="1" ht="12.75"/>
    <row r="23" s="3" customFormat="1" ht="12.75"/>
    <row r="24" s="3" customFormat="1" ht="12.75"/>
    <row r="25" s="3" customFormat="1" ht="12.75"/>
    <row r="26" s="3" customFormat="1" ht="12.75"/>
    <row r="27" s="3" customFormat="1" ht="12.75"/>
    <row r="28" s="3" customFormat="1" ht="12.75"/>
    <row r="29" s="3" customFormat="1" ht="12.75"/>
    <row r="30" s="3" customFormat="1" ht="12.75"/>
    <row r="31" s="3" customFormat="1" ht="12.75"/>
    <row r="32" s="3" customFormat="1" ht="12.75"/>
    <row r="33" s="3" customFormat="1" ht="12.75"/>
    <row r="34" s="3" customFormat="1" ht="12.75"/>
    <row r="35" s="3" customFormat="1" ht="12.75"/>
    <row r="36" s="3" customFormat="1" ht="12.75"/>
    <row r="37" s="3" customFormat="1" ht="12.75"/>
    <row r="38" s="3" customFormat="1" ht="12.75"/>
    <row r="39" s="3" customFormat="1" ht="12.75"/>
    <row r="40" s="3" customFormat="1" ht="12.75"/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409.5"/>
    <row r="47" s="3" customFormat="1" ht="12.75"/>
    <row r="48" s="5" customFormat="1" ht="15"/>
    <row r="49" s="5" customFormat="1" ht="15"/>
    <row r="50" s="5" customFormat="1" ht="15"/>
    <row r="51" s="5" customFormat="1" ht="15"/>
    <row r="52" s="5" customFormat="1" ht="15"/>
    <row r="53" spans="1:1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</sheetData>
  <sheetProtection password="870A" sheet="1" objects="1" scenarios="1"/>
  <mergeCells count="31">
    <mergeCell ref="G4:I4"/>
    <mergeCell ref="J4:K4"/>
    <mergeCell ref="H7:I7"/>
    <mergeCell ref="J6:K6"/>
    <mergeCell ref="A1:K1"/>
    <mergeCell ref="A2:K2"/>
    <mergeCell ref="A3:K3"/>
    <mergeCell ref="J7:K7"/>
    <mergeCell ref="A5:K5"/>
    <mergeCell ref="A4:B4"/>
    <mergeCell ref="C4:F4"/>
    <mergeCell ref="A10:K10"/>
    <mergeCell ref="A13:C13"/>
    <mergeCell ref="A8:K8"/>
    <mergeCell ref="B6:C6"/>
    <mergeCell ref="B7:C7"/>
    <mergeCell ref="D6:E6"/>
    <mergeCell ref="D7:E7"/>
    <mergeCell ref="F6:G6"/>
    <mergeCell ref="F7:G7"/>
    <mergeCell ref="H6:I6"/>
    <mergeCell ref="A16:K16"/>
    <mergeCell ref="A19:C19"/>
    <mergeCell ref="G19:K19"/>
    <mergeCell ref="A11:K11"/>
    <mergeCell ref="A12:K12"/>
    <mergeCell ref="A14:B14"/>
    <mergeCell ref="A15:K15"/>
    <mergeCell ref="A17:K18"/>
    <mergeCell ref="E13:K13"/>
    <mergeCell ref="E14:K14"/>
  </mergeCells>
  <printOptions horizontalCentered="1" verticalCentered="1"/>
  <pageMargins left="0.5" right="0.5" top="0.5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M. Stein</dc:creator>
  <cp:keywords/>
  <dc:description/>
  <cp:lastModifiedBy>Dr Stein</cp:lastModifiedBy>
  <cp:lastPrinted>2011-03-12T20:45:11Z</cp:lastPrinted>
  <dcterms:created xsi:type="dcterms:W3CDTF">2003-11-12T19:05:56Z</dcterms:created>
  <dcterms:modified xsi:type="dcterms:W3CDTF">2018-08-13T16:22:07Z</dcterms:modified>
  <cp:category/>
  <cp:version/>
  <cp:contentType/>
  <cp:contentStatus/>
</cp:coreProperties>
</file>